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307BCC08-47D2-4A7F-88A2-F76806CCEF8E}" xr6:coauthVersionLast="37" xr6:coauthVersionMax="37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K24" i="1"/>
  <c r="G24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<sst xmlns="http://schemas.openxmlformats.org/spreadsheetml/2006/main" count="30" uniqueCount="30">
  <si>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</si>
  <si>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</si>
  <si>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</si>
  <si>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</si>
  <si>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</si>
  <si>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</si>
  <si>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</si>
  <si>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</si>
  <si>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</si>
  <si>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</si>
  <si>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</si>
  <si>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</si>
  <si>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</si>
  <si>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</si>
  <si>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</si>
  <si>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</si>
  <si>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</si>
  <si>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</si>
  <si>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</si>
  <si>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</si>
  <si>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</si>
  <si>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</si>
  <si>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GASTOS ADMINISTRATIVOS</t>
  </si>
  <si>
    <t>MUEBLES DE OFICINA Y ESTANTERIA</t>
  </si>
  <si>
    <t>EQUIPO DE COMPUTO Y DE TECNOLOGIAS DE LA INFORMAC</t>
  </si>
  <si>
    <t>SIST DE AIRE ACON, CALEFACC Y DE REFR INDUS Y COM</t>
  </si>
  <si>
    <t>EQ DE GENERACION ELECTRICA, APARATOS Y ACCES ELECT</t>
  </si>
  <si>
    <t>HERRAMIENTAS Y MAQUINAS-HERRAMIENTA</t>
  </si>
  <si>
    <t>OTROS EQUIPOS</t>
  </si>
  <si>
    <t>Sistema de Agua Potable y Alcantarillado de Romita,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</si>
</sst>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N36" sqref="N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1291.26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15000</v>
      </c>
      <c r="H10" s="36">
        <v>15000</v>
      </c>
      <c r="I10" s="36">
        <v>43499.89</v>
      </c>
      <c r="J10" s="36">
        <v>19791.150000000001</v>
      </c>
      <c r="K10" s="36">
        <v>43499.89</v>
      </c>
      <c r="L10" s="37">
        <f>IFERROR(K10/H10,0)</f>
        <v>2.8999926666666664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5640</v>
      </c>
      <c r="F11" s="30" t="s">
        <v>25</v>
      </c>
      <c r="G11" s="35">
        <f>+H11</f>
        <v>0</v>
      </c>
      <c r="H11" s="36">
        <v>0</v>
      </c>
      <c r="I11" s="36">
        <v>14700</v>
      </c>
      <c r="J11" s="36">
        <v>0</v>
      </c>
      <c r="K11" s="36">
        <v>14700</v>
      </c>
      <c r="L11" s="37">
        <f>IFERROR(K11/H11,0)</f>
        <v>0</v>
      </c>
      <c r="M11" s="38">
        <f>IFERROR(K11/I11,0)</f>
        <v>1</v>
      </c>
    </row>
    <row r="12" spans="2:13" ht="22.5" x14ac:dyDescent="0.2">
      <c r="B12" s="32"/>
      <c r="C12" s="33"/>
      <c r="D12" s="34"/>
      <c r="E12" s="29">
        <v>5660</v>
      </c>
      <c r="F12" s="30" t="s">
        <v>26</v>
      </c>
      <c r="G12" s="35">
        <f>+H12</f>
        <v>5273.53</v>
      </c>
      <c r="H12" s="36">
        <v>5273.53</v>
      </c>
      <c r="I12" s="36">
        <v>5273.53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5670</v>
      </c>
      <c r="F13" s="30" t="s">
        <v>27</v>
      </c>
      <c r="G13" s="35">
        <f>+H13</f>
        <v>7119</v>
      </c>
      <c r="H13" s="36">
        <v>7119</v>
      </c>
      <c r="I13" s="36">
        <v>7119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5690</v>
      </c>
      <c r="F14" s="30" t="s">
        <v>28</v>
      </c>
      <c r="G14" s="35">
        <f>+H14</f>
        <v>50000</v>
      </c>
      <c r="H14" s="36">
        <v>50000</v>
      </c>
      <c r="I14" s="36">
        <v>300030</v>
      </c>
      <c r="J14" s="36">
        <v>0</v>
      </c>
      <c r="K14" s="36">
        <v>250030</v>
      </c>
      <c r="L14" s="37">
        <f>IFERROR(K14/H14,0)</f>
        <v>5.0006000000000004</v>
      </c>
      <c r="M14" s="38">
        <f>IFERROR(K14/I14,0)</f>
        <v>0.83334999833349999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7" t="s">
        <v>14</v>
      </c>
      <c r="C17" s="68"/>
      <c r="D17" s="68"/>
      <c r="E17" s="68"/>
      <c r="F17" s="68"/>
      <c r="G17" s="7">
        <f>SUM(G9:G14)</f>
        <v>87392.53</v>
      </c>
      <c r="H17" s="7">
        <f>SUM(H9:H14)</f>
        <v>87392.53</v>
      </c>
      <c r="I17" s="7">
        <f>SUM(I9:I14)</f>
        <v>371913.68</v>
      </c>
      <c r="J17" s="7">
        <f>SUM(J9:J14)</f>
        <v>19791.150000000001</v>
      </c>
      <c r="K17" s="7">
        <f>SUM(K9:K14)</f>
        <v>308229.89</v>
      </c>
      <c r="L17" s="8">
        <f>IFERROR(K17/H17,0)</f>
        <v>3.5269592263778153</v>
      </c>
      <c r="M17" s="9">
        <f>IFERROR(K17/I17,0)</f>
        <v>0.82876728277378775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69" t="s">
        <v>15</v>
      </c>
      <c r="C19" s="66"/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66" t="s">
        <v>16</v>
      </c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67" t="s">
        <v>17</v>
      </c>
      <c r="C24" s="68"/>
      <c r="D24" s="68"/>
      <c r="E24" s="68"/>
      <c r="F24" s="68"/>
      <c r="G24" s="7">
        <f>SUM(G18:G23)</f>
        <v>0</v>
      </c>
      <c r="H24" s="7">
        <f t="shared" ref="H24:K24" si="0">SUM(H18:H23)</f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2" t="s">
        <v>18</v>
      </c>
      <c r="C26" s="53"/>
      <c r="D26" s="53"/>
      <c r="E26" s="53"/>
      <c r="F26" s="53"/>
      <c r="G26" s="10">
        <f>+G17+G24</f>
        <v>87392.53</v>
      </c>
      <c r="H26" s="10">
        <f>+H17+H24</f>
        <v>87392.53</v>
      </c>
      <c r="I26" s="10">
        <f>+I17+I24</f>
        <v>371913.68</v>
      </c>
      <c r="J26" s="10">
        <f>+J17+J24</f>
        <v>19791.150000000001</v>
      </c>
      <c r="K26" s="10">
        <f>+K17+K24</f>
        <v>308229.89</v>
      </c>
      <c r="L26" s="11">
        <f>IFERROR(K26/H26,0)</f>
        <v>3.5269592263778153</v>
      </c>
      <c r="M26" s="12">
        <f>IFERROR(K26/I26,0)</f>
        <v>0.82876728277378775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2023-08-08T18:55:38Z</dcterms:modified>
</cp:coreProperties>
</file>